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05" windowWidth="11115" windowHeight="706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<sst xmlns="http://schemas.openxmlformats.org/spreadsheetml/2006/main" count="358" uniqueCount="191">
  <si>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</si>
  <si>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</si>
  <si>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</si>
  <si>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</si>
  <si>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</si>
  <si>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2014 M. BIRŽELIO MĖN. 30 D.</t>
  </si>
  <si>
    <t xml:space="preserve"> </t>
  </si>
  <si>
    <t>2 ketvirtis</t>
  </si>
  <si>
    <t>(metinė, ketvirtinė)</t>
  </si>
  <si>
    <t>ATASKAITA</t>
  </si>
  <si>
    <t>2014.07.04    Nr. 86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</si>
  <si>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</si>
  <si>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</si>
  <si>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</si>
  <si>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</si>
  <si>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</si>
  <si>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</si>
  <si>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</si>
  <si>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</si>
  <si>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</si>
  <si>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</si>
  <si>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</si>
  <si>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</si>
  <si>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</si>
  <si>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B</t>
  </si>
  <si>
    <t>Valstybės funkcijos</t>
  </si>
  <si>
    <t>09</t>
  </si>
  <si>
    <t>02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</si>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</sst>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5">
      <selection activeCell="K14" sqref="K1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202300</v>
      </c>
      <c r="J30" s="94">
        <f>SUM(J31+J41+J64+J85+J93+J109+J132+J148+J157)</f>
        <v>101200</v>
      </c>
      <c r="K30" s="95">
        <f>SUM(K31+K41+K64+K85+K93+K109+K132+K148+K157)</f>
        <v>91309.31</v>
      </c>
      <c r="L30" s="94">
        <f>SUM(L31+L41+L64+L85+L93+L109+L132+L148+L157)</f>
        <v>91309.31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151300</v>
      </c>
      <c r="J31" s="94">
        <f>SUM(J32+J37)</f>
        <v>71400</v>
      </c>
      <c r="K31" s="102">
        <f>SUM(K32+K37)</f>
        <v>68873.51</v>
      </c>
      <c r="L31" s="103">
        <f>SUM(L32+L37)</f>
        <v>68873.51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v>115500</v>
      </c>
      <c r="J32" s="109">
        <v>54500</v>
      </c>
      <c r="K32" s="110">
        <f>SUM(K33)</f>
        <v>52742.92</v>
      </c>
      <c r="L32" s="109">
        <f>SUM(L33)</f>
        <v>52742.92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v>115500</v>
      </c>
      <c r="J33" s="109">
        <v>54500</v>
      </c>
      <c r="K33" s="110">
        <f>SUM(K34)</f>
        <v>52742.92</v>
      </c>
      <c r="L33" s="109">
        <f>SUM(L34)</f>
        <v>52742.92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v>115500</v>
      </c>
      <c r="J34" s="109">
        <v>54500</v>
      </c>
      <c r="K34" s="110">
        <f>SUM(K35:K36)</f>
        <v>52742.92</v>
      </c>
      <c r="L34" s="109">
        <f>SUM(L35:L36)</f>
        <v>52742.92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115500</v>
      </c>
      <c r="J35" s="113">
        <v>54500</v>
      </c>
      <c r="K35" s="113">
        <v>52742.92</v>
      </c>
      <c r="L35" s="113">
        <v>52742.92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v>35800</v>
      </c>
      <c r="J37" s="109">
        <v>16900</v>
      </c>
      <c r="K37" s="110">
        <f aca="true" t="shared" si="0" ref="K37:L39">K38</f>
        <v>16130.59</v>
      </c>
      <c r="L37" s="109">
        <f t="shared" si="0"/>
        <v>16130.59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v>35800</v>
      </c>
      <c r="J38" s="109">
        <v>16900</v>
      </c>
      <c r="K38" s="109">
        <f t="shared" si="0"/>
        <v>16130.59</v>
      </c>
      <c r="L38" s="109">
        <f t="shared" si="0"/>
        <v>16130.59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v>35800</v>
      </c>
      <c r="J39" s="109">
        <v>16900</v>
      </c>
      <c r="K39" s="109">
        <f t="shared" si="0"/>
        <v>16130.59</v>
      </c>
      <c r="L39" s="109">
        <f t="shared" si="0"/>
        <v>16130.59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35800</v>
      </c>
      <c r="J40" s="113">
        <v>16900</v>
      </c>
      <c r="K40" s="113">
        <v>16130.59</v>
      </c>
      <c r="L40" s="113">
        <v>16130.59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aca="true" t="shared" si="1" ref="I41:L43">I42</f>
        <v>51000</v>
      </c>
      <c r="J41" s="118">
        <f t="shared" si="1"/>
        <v>29800</v>
      </c>
      <c r="K41" s="117">
        <f t="shared" si="1"/>
        <v>22435.8</v>
      </c>
      <c r="L41" s="117">
        <f t="shared" si="1"/>
        <v>22435.8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1"/>
        <v>51000</v>
      </c>
      <c r="J42" s="110">
        <f t="shared" si="1"/>
        <v>29800</v>
      </c>
      <c r="K42" s="109">
        <f t="shared" si="1"/>
        <v>22435.8</v>
      </c>
      <c r="L42" s="110">
        <f t="shared" si="1"/>
        <v>22435.8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1"/>
        <v>51000</v>
      </c>
      <c r="J43" s="110">
        <f t="shared" si="1"/>
        <v>29800</v>
      </c>
      <c r="K43" s="119">
        <f t="shared" si="1"/>
        <v>22435.8</v>
      </c>
      <c r="L43" s="119">
        <f t="shared" si="1"/>
        <v>22435.8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51000</v>
      </c>
      <c r="J44" s="127">
        <f>SUM(J45:J63)-J54</f>
        <v>29800</v>
      </c>
      <c r="K44" s="127">
        <f>SUM(K45:K63)-K54</f>
        <v>22435.8</v>
      </c>
      <c r="L44" s="128">
        <f>SUM(L45:L63)-L54</f>
        <v>22435.8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2900</v>
      </c>
      <c r="J47" s="113">
        <v>1500</v>
      </c>
      <c r="K47" s="113">
        <v>1269.93</v>
      </c>
      <c r="L47" s="113">
        <v>1269.93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33500</v>
      </c>
      <c r="J48" s="113">
        <v>19000</v>
      </c>
      <c r="K48" s="113">
        <v>16346.33</v>
      </c>
      <c r="L48" s="113">
        <v>16346.33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200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8700</v>
      </c>
      <c r="J52" s="113">
        <v>5500</v>
      </c>
      <c r="K52" s="113">
        <v>1665.82</v>
      </c>
      <c r="L52" s="113">
        <v>1665.82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400</v>
      </c>
      <c r="J58" s="113">
        <v>400</v>
      </c>
      <c r="K58" s="113">
        <v>200</v>
      </c>
      <c r="L58" s="113">
        <v>200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5300</v>
      </c>
      <c r="J63" s="113">
        <v>3400</v>
      </c>
      <c r="K63" s="113">
        <v>2953.72</v>
      </c>
      <c r="L63" s="113">
        <v>2953.72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aca="true" t="shared" si="2" ref="I81:L83">I82</f>
        <v>0</v>
      </c>
      <c r="J81" s="150">
        <f t="shared" si="2"/>
        <v>0</v>
      </c>
      <c r="K81" s="150">
        <f t="shared" si="2"/>
        <v>0</v>
      </c>
      <c r="L81" s="110">
        <f t="shared" si="2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2"/>
        <v>0</v>
      </c>
      <c r="J82" s="150">
        <f t="shared" si="2"/>
        <v>0</v>
      </c>
      <c r="K82" s="150">
        <f t="shared" si="2"/>
        <v>0</v>
      </c>
      <c r="L82" s="110">
        <f t="shared" si="2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2"/>
        <v>0</v>
      </c>
      <c r="J83" s="150">
        <f t="shared" si="2"/>
        <v>0</v>
      </c>
      <c r="K83" s="150">
        <f t="shared" si="2"/>
        <v>0</v>
      </c>
      <c r="L83" s="110">
        <f t="shared" si="2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aca="true" t="shared" si="3" ref="I85:L87">I86</f>
        <v>0</v>
      </c>
      <c r="J85" s="150">
        <f t="shared" si="3"/>
        <v>0</v>
      </c>
      <c r="K85" s="150">
        <f t="shared" si="3"/>
        <v>0</v>
      </c>
      <c r="L85" s="110">
        <f t="shared" si="3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3"/>
        <v>0</v>
      </c>
      <c r="J86" s="150">
        <f t="shared" si="3"/>
        <v>0</v>
      </c>
      <c r="K86" s="150">
        <f t="shared" si="3"/>
        <v>0</v>
      </c>
      <c r="L86" s="110">
        <f t="shared" si="3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3"/>
        <v>0</v>
      </c>
      <c r="J87" s="150">
        <f t="shared" si="3"/>
        <v>0</v>
      </c>
      <c r="K87" s="150">
        <f t="shared" si="3"/>
        <v>0</v>
      </c>
      <c r="L87" s="110">
        <f t="shared" si="3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aca="true" t="shared" si="4" ref="I94:L95">I95</f>
        <v>0</v>
      </c>
      <c r="J94" s="148">
        <f t="shared" si="4"/>
        <v>0</v>
      </c>
      <c r="K94" s="148">
        <f t="shared" si="4"/>
        <v>0</v>
      </c>
      <c r="L94" s="149">
        <f t="shared" si="4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4"/>
        <v>0</v>
      </c>
      <c r="J95" s="150">
        <f t="shared" si="4"/>
        <v>0</v>
      </c>
      <c r="K95" s="150">
        <f t="shared" si="4"/>
        <v>0</v>
      </c>
      <c r="L95" s="110">
        <f t="shared" si="4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aca="true" t="shared" si="5" ref="I99:L100">I100</f>
        <v>0</v>
      </c>
      <c r="J99" s="150">
        <f t="shared" si="5"/>
        <v>0</v>
      </c>
      <c r="K99" s="110">
        <f t="shared" si="5"/>
        <v>0</v>
      </c>
      <c r="L99" s="109">
        <f t="shared" si="5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5"/>
        <v>0</v>
      </c>
      <c r="J100" s="150">
        <f t="shared" si="5"/>
        <v>0</v>
      </c>
      <c r="K100" s="110">
        <f t="shared" si="5"/>
        <v>0</v>
      </c>
      <c r="L100" s="109">
        <f t="shared" si="5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aca="true" t="shared" si="6" ref="I104:L105">I105</f>
        <v>0</v>
      </c>
      <c r="J104" s="150">
        <f t="shared" si="6"/>
        <v>0</v>
      </c>
      <c r="K104" s="110">
        <f t="shared" si="6"/>
        <v>0</v>
      </c>
      <c r="L104" s="109">
        <f t="shared" si="6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6"/>
        <v>0</v>
      </c>
      <c r="J105" s="150">
        <f t="shared" si="6"/>
        <v>0</v>
      </c>
      <c r="K105" s="110">
        <f t="shared" si="6"/>
        <v>0</v>
      </c>
      <c r="L105" s="109">
        <f t="shared" si="6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aca="true" t="shared" si="7" ref="I110:L111">I111</f>
        <v>0</v>
      </c>
      <c r="J110" s="154">
        <f t="shared" si="7"/>
        <v>0</v>
      </c>
      <c r="K110" s="155">
        <f t="shared" si="7"/>
        <v>0</v>
      </c>
      <c r="L110" s="119">
        <f t="shared" si="7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7"/>
        <v>0</v>
      </c>
      <c r="J111" s="150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aca="true" t="shared" si="8" ref="I115:L117">I116</f>
        <v>0</v>
      </c>
      <c r="J115" s="150">
        <f t="shared" si="8"/>
        <v>0</v>
      </c>
      <c r="K115" s="110">
        <f t="shared" si="8"/>
        <v>0</v>
      </c>
      <c r="L115" s="109">
        <f t="shared" si="8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8"/>
        <v>0</v>
      </c>
      <c r="J116" s="150">
        <f t="shared" si="8"/>
        <v>0</v>
      </c>
      <c r="K116" s="110">
        <f t="shared" si="8"/>
        <v>0</v>
      </c>
      <c r="L116" s="109">
        <f t="shared" si="8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8"/>
        <v>0</v>
      </c>
      <c r="J117" s="182">
        <f t="shared" si="8"/>
        <v>0</v>
      </c>
      <c r="K117" s="183">
        <f t="shared" si="8"/>
        <v>0</v>
      </c>
      <c r="L117" s="181">
        <f t="shared" si="8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aca="true" t="shared" si="9" ref="I119:L121">I120</f>
        <v>0</v>
      </c>
      <c r="J119" s="148">
        <f t="shared" si="9"/>
        <v>0</v>
      </c>
      <c r="K119" s="149">
        <f t="shared" si="9"/>
        <v>0</v>
      </c>
      <c r="L119" s="147">
        <f t="shared" si="9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9"/>
        <v>0</v>
      </c>
      <c r="J120" s="150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9"/>
        <v>0</v>
      </c>
      <c r="J121" s="150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aca="true" t="shared" si="10" ref="I123:L125">I124</f>
        <v>0</v>
      </c>
      <c r="J123" s="148">
        <f t="shared" si="10"/>
        <v>0</v>
      </c>
      <c r="K123" s="149">
        <f t="shared" si="10"/>
        <v>0</v>
      </c>
      <c r="L123" s="147">
        <f t="shared" si="10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0"/>
        <v>0</v>
      </c>
      <c r="J124" s="150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0"/>
        <v>0</v>
      </c>
      <c r="J125" s="150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aca="true" t="shared" si="11" ref="I127:L129">I128</f>
        <v>0</v>
      </c>
      <c r="J127" s="127">
        <f t="shared" si="11"/>
        <v>0</v>
      </c>
      <c r="K127" s="128">
        <f t="shared" si="11"/>
        <v>0</v>
      </c>
      <c r="L127" s="126">
        <f t="shared" si="11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1"/>
        <v>0</v>
      </c>
      <c r="J128" s="150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1"/>
        <v>0</v>
      </c>
      <c r="J129" s="150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aca="true" t="shared" si="12" ref="I133:L134">I134</f>
        <v>0</v>
      </c>
      <c r="J133" s="150">
        <f t="shared" si="12"/>
        <v>0</v>
      </c>
      <c r="K133" s="110">
        <f t="shared" si="12"/>
        <v>0</v>
      </c>
      <c r="L133" s="109">
        <f t="shared" si="12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2"/>
        <v>0</v>
      </c>
      <c r="J134" s="150">
        <f t="shared" si="12"/>
        <v>0</v>
      </c>
      <c r="K134" s="110">
        <f t="shared" si="12"/>
        <v>0</v>
      </c>
      <c r="L134" s="109">
        <f t="shared" si="12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aca="true" t="shared" si="13" ref="I138:L139">I139</f>
        <v>0</v>
      </c>
      <c r="J138" s="154">
        <f t="shared" si="13"/>
        <v>0</v>
      </c>
      <c r="K138" s="155">
        <f t="shared" si="13"/>
        <v>0</v>
      </c>
      <c r="L138" s="119">
        <f t="shared" si="13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3"/>
        <v>0</v>
      </c>
      <c r="J139" s="150">
        <f t="shared" si="13"/>
        <v>0</v>
      </c>
      <c r="K139" s="110">
        <f t="shared" si="13"/>
        <v>0</v>
      </c>
      <c r="L139" s="109">
        <f t="shared" si="13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aca="true" t="shared" si="14" ref="I143:L144">I144</f>
        <v>0</v>
      </c>
      <c r="J143" s="150">
        <f t="shared" si="14"/>
        <v>0</v>
      </c>
      <c r="K143" s="110">
        <f t="shared" si="14"/>
        <v>0</v>
      </c>
      <c r="L143" s="109">
        <f t="shared" si="14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4"/>
        <v>0</v>
      </c>
      <c r="J144" s="127">
        <f t="shared" si="14"/>
        <v>0</v>
      </c>
      <c r="K144" s="128">
        <f t="shared" si="14"/>
        <v>0</v>
      </c>
      <c r="L144" s="126">
        <f t="shared" si="14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aca="true" t="shared" si="15" ref="I154:L155">I155</f>
        <v>0</v>
      </c>
      <c r="J154" s="150">
        <f t="shared" si="15"/>
        <v>0</v>
      </c>
      <c r="K154" s="110">
        <f t="shared" si="15"/>
        <v>0</v>
      </c>
      <c r="L154" s="109">
        <f t="shared" si="15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5"/>
        <v>0</v>
      </c>
      <c r="J155" s="150">
        <f t="shared" si="15"/>
        <v>0</v>
      </c>
      <c r="K155" s="110">
        <f t="shared" si="15"/>
        <v>0</v>
      </c>
      <c r="L155" s="109">
        <f t="shared" si="15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aca="true" t="shared" si="16" ref="I158:L160">I159</f>
        <v>0</v>
      </c>
      <c r="J158" s="150">
        <f t="shared" si="16"/>
        <v>0</v>
      </c>
      <c r="K158" s="110">
        <f t="shared" si="16"/>
        <v>0</v>
      </c>
      <c r="L158" s="109">
        <f t="shared" si="16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6"/>
        <v>0</v>
      </c>
      <c r="J159" s="148">
        <f t="shared" si="16"/>
        <v>0</v>
      </c>
      <c r="K159" s="149">
        <f t="shared" si="16"/>
        <v>0</v>
      </c>
      <c r="L159" s="147">
        <f t="shared" si="16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6"/>
        <v>0</v>
      </c>
      <c r="J160" s="150">
        <f t="shared" si="16"/>
        <v>0</v>
      </c>
      <c r="K160" s="110">
        <f t="shared" si="16"/>
        <v>0</v>
      </c>
      <c r="L160" s="109">
        <f t="shared" si="16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aca="true" t="shared" si="17" ref="I177:L178">I178</f>
        <v>0</v>
      </c>
      <c r="J177" s="148">
        <f t="shared" si="17"/>
        <v>0</v>
      </c>
      <c r="K177" s="149">
        <f t="shared" si="17"/>
        <v>0</v>
      </c>
      <c r="L177" s="147">
        <f t="shared" si="17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7"/>
        <v>0</v>
      </c>
      <c r="J178" s="109">
        <f t="shared" si="17"/>
        <v>0</v>
      </c>
      <c r="K178" s="109">
        <f t="shared" si="17"/>
        <v>0</v>
      </c>
      <c r="L178" s="109">
        <f t="shared" si="17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aca="true" t="shared" si="18" ref="I194:L195">I195</f>
        <v>0</v>
      </c>
      <c r="J194" s="150">
        <f t="shared" si="18"/>
        <v>0</v>
      </c>
      <c r="K194" s="110">
        <f t="shared" si="18"/>
        <v>0</v>
      </c>
      <c r="L194" s="109">
        <f t="shared" si="18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8"/>
        <v>0</v>
      </c>
      <c r="J195" s="110">
        <f t="shared" si="18"/>
        <v>0</v>
      </c>
      <c r="K195" s="110">
        <f t="shared" si="18"/>
        <v>0</v>
      </c>
      <c r="L195" s="110">
        <f t="shared" si="18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aca="true" t="shared" si="19" ref="I197:L198">I198</f>
        <v>0</v>
      </c>
      <c r="J197" s="154">
        <f t="shared" si="19"/>
        <v>0</v>
      </c>
      <c r="K197" s="155">
        <f t="shared" si="19"/>
        <v>0</v>
      </c>
      <c r="L197" s="119">
        <f t="shared" si="19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19"/>
        <v>0</v>
      </c>
      <c r="J198" s="150">
        <f t="shared" si="19"/>
        <v>0</v>
      </c>
      <c r="K198" s="110">
        <f t="shared" si="19"/>
        <v>0</v>
      </c>
      <c r="L198" s="109">
        <f t="shared" si="19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aca="true" t="shared" si="20" ref="I216:L218">I217</f>
        <v>0</v>
      </c>
      <c r="J216" s="148">
        <f t="shared" si="20"/>
        <v>0</v>
      </c>
      <c r="K216" s="149">
        <f t="shared" si="20"/>
        <v>0</v>
      </c>
      <c r="L216" s="149">
        <f t="shared" si="20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0"/>
        <v>0</v>
      </c>
      <c r="J217" s="127">
        <f t="shared" si="20"/>
        <v>0</v>
      </c>
      <c r="K217" s="128">
        <f t="shared" si="20"/>
        <v>0</v>
      </c>
      <c r="L217" s="128">
        <f t="shared" si="20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0"/>
        <v>0</v>
      </c>
      <c r="J218" s="150">
        <f t="shared" si="20"/>
        <v>0</v>
      </c>
      <c r="K218" s="110">
        <f t="shared" si="20"/>
        <v>0</v>
      </c>
      <c r="L218" s="110">
        <f t="shared" si="20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aca="true" t="shared" si="21" ref="I220:L221">I221</f>
        <v>0</v>
      </c>
      <c r="J220" s="208">
        <f t="shared" si="21"/>
        <v>0</v>
      </c>
      <c r="K220" s="208">
        <f t="shared" si="21"/>
        <v>0</v>
      </c>
      <c r="L220" s="208">
        <f t="shared" si="21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1"/>
        <v>0</v>
      </c>
      <c r="J221" s="208">
        <f t="shared" si="21"/>
        <v>0</v>
      </c>
      <c r="K221" s="208">
        <f t="shared" si="21"/>
        <v>0</v>
      </c>
      <c r="L221" s="208">
        <f t="shared" si="21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aca="true" t="shared" si="22" ref="I250:L251">I251</f>
        <v>0</v>
      </c>
      <c r="J250" s="150">
        <f t="shared" si="22"/>
        <v>0</v>
      </c>
      <c r="K250" s="110">
        <f t="shared" si="22"/>
        <v>0</v>
      </c>
      <c r="L250" s="110">
        <f t="shared" si="22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2"/>
        <v>0</v>
      </c>
      <c r="J251" s="150">
        <f t="shared" si="22"/>
        <v>0</v>
      </c>
      <c r="K251" s="110">
        <f t="shared" si="22"/>
        <v>0</v>
      </c>
      <c r="L251" s="110">
        <f t="shared" si="22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aca="true" t="shared" si="23" ref="I276:L277">I277</f>
        <v>0</v>
      </c>
      <c r="J276" s="150">
        <f t="shared" si="23"/>
        <v>0</v>
      </c>
      <c r="K276" s="110">
        <f t="shared" si="23"/>
        <v>0</v>
      </c>
      <c r="L276" s="110">
        <f t="shared" si="23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3"/>
        <v>0</v>
      </c>
      <c r="J277" s="150">
        <f t="shared" si="23"/>
        <v>0</v>
      </c>
      <c r="K277" s="150">
        <f t="shared" si="23"/>
        <v>0</v>
      </c>
      <c r="L277" s="110">
        <f t="shared" si="23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aca="true" t="shared" si="24" ref="I279:L280">I280</f>
        <v>0</v>
      </c>
      <c r="J279" s="213">
        <f t="shared" si="24"/>
        <v>0</v>
      </c>
      <c r="K279" s="150">
        <f t="shared" si="24"/>
        <v>0</v>
      </c>
      <c r="L279" s="110">
        <f t="shared" si="24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4"/>
        <v>0</v>
      </c>
      <c r="J280" s="213">
        <f t="shared" si="24"/>
        <v>0</v>
      </c>
      <c r="K280" s="150">
        <f t="shared" si="24"/>
        <v>0</v>
      </c>
      <c r="L280" s="110">
        <f t="shared" si="24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aca="true" t="shared" si="25" ref="I306:L307">I307</f>
        <v>0</v>
      </c>
      <c r="J306" s="213">
        <f t="shared" si="25"/>
        <v>0</v>
      </c>
      <c r="K306" s="110">
        <f t="shared" si="25"/>
        <v>0</v>
      </c>
      <c r="L306" s="110">
        <f t="shared" si="25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5"/>
        <v>0</v>
      </c>
      <c r="J307" s="216">
        <f t="shared" si="25"/>
        <v>0</v>
      </c>
      <c r="K307" s="149">
        <f t="shared" si="25"/>
        <v>0</v>
      </c>
      <c r="L307" s="149">
        <f t="shared" si="25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aca="true" t="shared" si="26" ref="I309:L310">I310</f>
        <v>0</v>
      </c>
      <c r="J309" s="213">
        <f t="shared" si="26"/>
        <v>0</v>
      </c>
      <c r="K309" s="110">
        <f t="shared" si="26"/>
        <v>0</v>
      </c>
      <c r="L309" s="110">
        <f t="shared" si="26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6"/>
        <v>0</v>
      </c>
      <c r="J310" s="213">
        <f t="shared" si="26"/>
        <v>0</v>
      </c>
      <c r="K310" s="110">
        <f t="shared" si="26"/>
        <v>0</v>
      </c>
      <c r="L310" s="110">
        <f t="shared" si="26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aca="true" t="shared" si="27" ref="I335:L336">I336</f>
        <v>0</v>
      </c>
      <c r="J335" s="150">
        <f t="shared" si="27"/>
        <v>0</v>
      </c>
      <c r="K335" s="150">
        <f t="shared" si="27"/>
        <v>0</v>
      </c>
      <c r="L335" s="110">
        <f t="shared" si="27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7"/>
        <v>0</v>
      </c>
      <c r="J336" s="148">
        <f t="shared" si="27"/>
        <v>0</v>
      </c>
      <c r="K336" s="148">
        <f t="shared" si="27"/>
        <v>0</v>
      </c>
      <c r="L336" s="149">
        <f t="shared" si="27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aca="true" t="shared" si="28" ref="I338:L339">I339</f>
        <v>0</v>
      </c>
      <c r="J338" s="150">
        <f t="shared" si="28"/>
        <v>0</v>
      </c>
      <c r="K338" s="150">
        <f t="shared" si="28"/>
        <v>0</v>
      </c>
      <c r="L338" s="110">
        <f t="shared" si="28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8"/>
        <v>0</v>
      </c>
      <c r="J339" s="150">
        <f t="shared" si="28"/>
        <v>0</v>
      </c>
      <c r="K339" s="150">
        <f t="shared" si="28"/>
        <v>0</v>
      </c>
      <c r="L339" s="110">
        <f t="shared" si="28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aca="true" t="shared" si="29" ref="I341:L342">I342</f>
        <v>0</v>
      </c>
      <c r="J341" s="150">
        <f t="shared" si="29"/>
        <v>0</v>
      </c>
      <c r="K341" s="150">
        <f t="shared" si="29"/>
        <v>0</v>
      </c>
      <c r="L341" s="110">
        <f t="shared" si="29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29"/>
        <v>0</v>
      </c>
      <c r="J342" s="150">
        <f t="shared" si="29"/>
        <v>0</v>
      </c>
      <c r="K342" s="150">
        <f t="shared" si="29"/>
        <v>0</v>
      </c>
      <c r="L342" s="110">
        <f t="shared" si="29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202300</v>
      </c>
      <c r="J344" s="225">
        <f>SUM(J30+J174)</f>
        <v>101200</v>
      </c>
      <c r="K344" s="225">
        <f>SUM(K30+K174)</f>
        <v>91309.31</v>
      </c>
      <c r="L344" s="226">
        <f>SUM(L30+L174)</f>
        <v>91309.31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&amp;C&amp;G&amp;P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2014-06-30T08:31:54Z</cp:lastPrinted>
  <dcterms:created xsi:type="dcterms:W3CDTF">2004-04-07T10:43:01Z</dcterms:created>
  <dcterms:modified xsi:type="dcterms:W3CDTF">2014-07-07T06:11:55Z</dcterms:modified>
  <cp:category/>
  <cp:version/>
  <cp:contentType/>
  <cp:contentStatus/>
</cp:coreProperties>
</file>